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iana.sharepoint.com/sites/O365-SupplierDiversity/Shared Documents/General/Reports/Board of Trustees/FY24/"/>
    </mc:Choice>
  </mc:AlternateContent>
  <xr:revisionPtr revIDLastSave="83" documentId="13_ncr:1_{45D9A449-9596-4590-9EF8-4B53EEBECF91}" xr6:coauthVersionLast="47" xr6:coauthVersionMax="47" xr10:uidLastSave="{8689CA81-E92E-4ABA-8324-AF3303DC69F2}"/>
  <bookViews>
    <workbookView xWindow="-120" yWindow="-120" windowWidth="29040" windowHeight="15720" xr2:uid="{373445E3-2F00-4483-971F-3EF6ABE4771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C26" i="1"/>
  <c r="G25" i="1"/>
  <c r="E25" i="1"/>
  <c r="C25" i="1"/>
  <c r="B24" i="1"/>
  <c r="G22" i="1"/>
  <c r="H22" i="1" s="1"/>
  <c r="H31" i="1" s="1"/>
  <c r="E22" i="1"/>
  <c r="F22" i="1" s="1"/>
  <c r="F31" i="1" s="1"/>
  <c r="C22" i="1"/>
  <c r="I21" i="1"/>
  <c r="J21" i="1" s="1"/>
  <c r="H21" i="1"/>
  <c r="F21" i="1"/>
  <c r="D21" i="1"/>
  <c r="I20" i="1"/>
  <c r="J20" i="1" s="1"/>
  <c r="H20" i="1"/>
  <c r="F20" i="1"/>
  <c r="D20" i="1"/>
  <c r="G17" i="1"/>
  <c r="H17" i="1" s="1"/>
  <c r="H30" i="1" s="1"/>
  <c r="E17" i="1"/>
  <c r="F17" i="1" s="1"/>
  <c r="F30" i="1" s="1"/>
  <c r="C17" i="1"/>
  <c r="I16" i="1"/>
  <c r="J16" i="1" s="1"/>
  <c r="H16" i="1"/>
  <c r="F16" i="1"/>
  <c r="D16" i="1"/>
  <c r="I15" i="1"/>
  <c r="J15" i="1" s="1"/>
  <c r="H15" i="1"/>
  <c r="F15" i="1"/>
  <c r="D15" i="1"/>
  <c r="G12" i="1"/>
  <c r="H12" i="1" s="1"/>
  <c r="H29" i="1" s="1"/>
  <c r="E12" i="1"/>
  <c r="F12" i="1" s="1"/>
  <c r="F29" i="1" s="1"/>
  <c r="C12" i="1"/>
  <c r="I11" i="1"/>
  <c r="J11" i="1" s="1"/>
  <c r="H11" i="1"/>
  <c r="F11" i="1"/>
  <c r="D11" i="1"/>
  <c r="I10" i="1"/>
  <c r="J10" i="1" s="1"/>
  <c r="H10" i="1"/>
  <c r="F10" i="1"/>
  <c r="D10" i="1"/>
  <c r="I12" i="1" l="1"/>
  <c r="J12" i="1" s="1"/>
  <c r="I22" i="1"/>
  <c r="J22" i="1" s="1"/>
  <c r="I25" i="1"/>
  <c r="J25" i="1" s="1"/>
  <c r="I17" i="1"/>
  <c r="J17" i="1" s="1"/>
  <c r="E27" i="1"/>
  <c r="F27" i="1" s="1"/>
  <c r="F32" i="1" s="1"/>
  <c r="C27" i="1"/>
  <c r="D27" i="1" s="1"/>
  <c r="D32" i="1" s="1"/>
  <c r="G27" i="1"/>
  <c r="H27" i="1" s="1"/>
  <c r="H32" i="1" s="1"/>
  <c r="F25" i="1"/>
  <c r="H25" i="1"/>
  <c r="D26" i="1"/>
  <c r="F26" i="1"/>
  <c r="D22" i="1"/>
  <c r="D31" i="1" s="1"/>
  <c r="H26" i="1"/>
  <c r="D17" i="1"/>
  <c r="D30" i="1" s="1"/>
  <c r="I26" i="1"/>
  <c r="J26" i="1" s="1"/>
  <c r="D12" i="1"/>
  <c r="D29" i="1" s="1"/>
  <c r="D25" i="1"/>
  <c r="I27" i="1" l="1"/>
  <c r="J27" i="1" s="1"/>
</calcChain>
</file>

<file path=xl/sharedStrings.xml><?xml version="1.0" encoding="utf-8"?>
<sst xmlns="http://schemas.openxmlformats.org/spreadsheetml/2006/main" count="57" uniqueCount="45">
  <si>
    <t>INDIANA UNIVERSITY</t>
  </si>
  <si>
    <t xml:space="preserve">Report of Diversity Spend  </t>
  </si>
  <si>
    <t xml:space="preserve">REPORTING PERIOD: FY24 Wrap Up </t>
  </si>
  <si>
    <t xml:space="preserve">Date created: </t>
  </si>
  <si>
    <t>7/31/2024</t>
  </si>
  <si>
    <t>Fiscal Year 2022</t>
  </si>
  <si>
    <t>Expenditure Total</t>
  </si>
  <si>
    <t>Minority Business Enterprise
MBE</t>
  </si>
  <si>
    <t>Women Business Enterprise
WBE</t>
  </si>
  <si>
    <t>Veteran Enterprise
VBE</t>
  </si>
  <si>
    <t>TOTAL</t>
  </si>
  <si>
    <t>Category</t>
  </si>
  <si>
    <t>Dollars ($)</t>
  </si>
  <si>
    <t>%</t>
  </si>
  <si>
    <t>Dollars</t>
  </si>
  <si>
    <t>Supplies &amp; Services Spend:</t>
  </si>
  <si>
    <t>Tier I</t>
  </si>
  <si>
    <t xml:space="preserve">Tier II </t>
  </si>
  <si>
    <t xml:space="preserve">    Total: Tier l &amp; Tier ll</t>
  </si>
  <si>
    <t>Construction Spend:</t>
  </si>
  <si>
    <t>Tier ll</t>
  </si>
  <si>
    <t>Professional Services Spend:</t>
  </si>
  <si>
    <t xml:space="preserve">Tier ll </t>
  </si>
  <si>
    <t>Total of Category Spend:</t>
  </si>
  <si>
    <t>Total Spend Tier I</t>
  </si>
  <si>
    <t xml:space="preserve">Total Spend Tier II </t>
  </si>
  <si>
    <t xml:space="preserve">     Total: Tier I and Tier II Spend</t>
  </si>
  <si>
    <t>Category Goals</t>
  </si>
  <si>
    <t>MBE Goals</t>
  </si>
  <si>
    <t>Actuals</t>
  </si>
  <si>
    <t xml:space="preserve">WBE Goals </t>
  </si>
  <si>
    <t>VBE Goals</t>
  </si>
  <si>
    <t>Construction</t>
  </si>
  <si>
    <t xml:space="preserve">Supplies </t>
  </si>
  <si>
    <t>Weighted Average</t>
  </si>
  <si>
    <t>NOTES</t>
  </si>
  <si>
    <t>Real Estate purchases &amp; leases, Utilities, Scientific/Medical Research sub contracts, Grant specified suppliers, Conferences/Hospitality, Postage, Franchise/Copyright,</t>
  </si>
  <si>
    <t xml:space="preserve">Clinical Research services, Dues/Memberships, Advertising, Sponsorships and other National Market industries are not included in the spend totals above.   </t>
  </si>
  <si>
    <t>Diversity Class</t>
  </si>
  <si>
    <t>Supplier Count</t>
  </si>
  <si>
    <t>MBE</t>
  </si>
  <si>
    <t>WBE</t>
  </si>
  <si>
    <t>VBE</t>
  </si>
  <si>
    <t>Total</t>
  </si>
  <si>
    <t>Prof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</si>
</sst>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Georgia Pro"/>
      <family val="1"/>
    </font>
    <font>
      <b/>
      <sz val="9"/>
      <name val="Georgia Pro"/>
      <family val="1"/>
    </font>
    <font>
      <b/>
      <sz val="12"/>
      <name val="Georgia Pro"/>
      <family val="1"/>
    </font>
    <font>
      <sz val="9"/>
      <name val="Georgia Pro"/>
      <family val="1"/>
    </font>
    <font>
      <i/>
      <sz val="9"/>
      <name val="Georgia Pro"/>
      <family val="1"/>
    </font>
    <font>
      <sz val="8"/>
      <name val="Georgia Pro"/>
      <family val="1"/>
    </font>
    <font>
      <sz val="12"/>
      <name val="Georgia Pro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49" fontId="3" fillId="3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4" fontId="5" fillId="4" borderId="9" xfId="1" applyFont="1" applyFill="1" applyBorder="1"/>
    <xf numFmtId="44" fontId="5" fillId="4" borderId="10" xfId="1" applyFont="1" applyFill="1" applyBorder="1"/>
    <xf numFmtId="49" fontId="5" fillId="0" borderId="11" xfId="0" applyNumberFormat="1" applyFont="1" applyBorder="1"/>
    <xf numFmtId="44" fontId="5" fillId="0" borderId="12" xfId="1" applyFont="1" applyBorder="1"/>
    <xf numFmtId="44" fontId="5" fillId="0" borderId="0" xfId="1" applyFont="1" applyBorder="1"/>
    <xf numFmtId="10" fontId="5" fillId="0" borderId="0" xfId="2" applyNumberFormat="1" applyFont="1" applyBorder="1"/>
    <xf numFmtId="44" fontId="5" fillId="0" borderId="11" xfId="1" applyFont="1" applyBorder="1"/>
    <xf numFmtId="10" fontId="5" fillId="0" borderId="13" xfId="2" applyNumberFormat="1" applyFont="1" applyBorder="1"/>
    <xf numFmtId="49" fontId="5" fillId="0" borderId="14" xfId="0" applyNumberFormat="1" applyFont="1" applyBorder="1"/>
    <xf numFmtId="44" fontId="5" fillId="0" borderId="15" xfId="1" applyFont="1" applyBorder="1"/>
    <xf numFmtId="44" fontId="5" fillId="0" borderId="16" xfId="1" applyFont="1" applyBorder="1"/>
    <xf numFmtId="10" fontId="5" fillId="0" borderId="16" xfId="2" applyNumberFormat="1" applyFont="1" applyBorder="1"/>
    <xf numFmtId="44" fontId="5" fillId="0" borderId="14" xfId="1" applyFont="1" applyBorder="1"/>
    <xf numFmtId="10" fontId="5" fillId="0" borderId="17" xfId="2" applyNumberFormat="1" applyFont="1" applyBorder="1"/>
    <xf numFmtId="49" fontId="5" fillId="3" borderId="11" xfId="0" applyNumberFormat="1" applyFont="1" applyFill="1" applyBorder="1"/>
    <xf numFmtId="44" fontId="5" fillId="3" borderId="0" xfId="1" applyFont="1" applyFill="1" applyBorder="1"/>
    <xf numFmtId="10" fontId="5" fillId="3" borderId="0" xfId="2" applyNumberFormat="1" applyFont="1" applyFill="1" applyBorder="1"/>
    <xf numFmtId="10" fontId="5" fillId="3" borderId="13" xfId="2" applyNumberFormat="1" applyFont="1" applyFill="1" applyBorder="1"/>
    <xf numFmtId="49" fontId="6" fillId="4" borderId="18" xfId="0" applyNumberFormat="1" applyFont="1" applyFill="1" applyBorder="1"/>
    <xf numFmtId="44" fontId="5" fillId="4" borderId="19" xfId="1" applyFont="1" applyFill="1" applyBorder="1"/>
    <xf numFmtId="10" fontId="5" fillId="4" borderId="19" xfId="2" applyNumberFormat="1" applyFont="1" applyFill="1" applyBorder="1"/>
    <xf numFmtId="10" fontId="5" fillId="4" borderId="20" xfId="2" applyNumberFormat="1" applyFont="1" applyFill="1" applyBorder="1"/>
    <xf numFmtId="44" fontId="5" fillId="0" borderId="14" xfId="3" applyNumberFormat="1" applyFont="1" applyBorder="1"/>
    <xf numFmtId="10" fontId="5" fillId="0" borderId="17" xfId="0" applyNumberFormat="1" applyFont="1" applyBorder="1"/>
    <xf numFmtId="0" fontId="3" fillId="3" borderId="7" xfId="3" applyFont="1" applyFill="1" applyBorder="1" applyAlignment="1">
      <alignment horizontal="center" vertical="center"/>
    </xf>
    <xf numFmtId="0" fontId="3" fillId="3" borderId="21" xfId="3" applyFont="1" applyFill="1" applyBorder="1" applyAlignment="1">
      <alignment horizontal="center" vertical="center"/>
    </xf>
    <xf numFmtId="0" fontId="3" fillId="3" borderId="22" xfId="3" applyFont="1" applyFill="1" applyBorder="1" applyAlignment="1">
      <alignment horizontal="center" vertical="center"/>
    </xf>
    <xf numFmtId="0" fontId="3" fillId="3" borderId="23" xfId="3" applyFont="1" applyFill="1" applyBorder="1" applyAlignment="1">
      <alignment horizontal="center" vertical="center"/>
    </xf>
    <xf numFmtId="49" fontId="5" fillId="0" borderId="0" xfId="0" applyNumberFormat="1" applyFont="1"/>
    <xf numFmtId="0" fontId="5" fillId="0" borderId="2" xfId="3" applyFont="1" applyBorder="1" applyAlignment="1">
      <alignment horizontal="center" vertical="center"/>
    </xf>
    <xf numFmtId="9" fontId="3" fillId="0" borderId="2" xfId="3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9" fontId="3" fillId="0" borderId="24" xfId="3" applyNumberFormat="1" applyFont="1" applyBorder="1" applyAlignment="1">
      <alignment horizontal="center"/>
    </xf>
    <xf numFmtId="0" fontId="5" fillId="0" borderId="25" xfId="3" applyFont="1" applyBorder="1" applyAlignment="1">
      <alignment horizontal="center" vertical="center"/>
    </xf>
    <xf numFmtId="9" fontId="3" fillId="0" borderId="25" xfId="3" applyNumberFormat="1" applyFont="1" applyBorder="1" applyAlignment="1">
      <alignment horizontal="center" wrapText="1"/>
    </xf>
    <xf numFmtId="10" fontId="5" fillId="0" borderId="26" xfId="0" applyNumberFormat="1" applyFont="1" applyBorder="1" applyAlignment="1">
      <alignment horizontal="center"/>
    </xf>
    <xf numFmtId="9" fontId="3" fillId="0" borderId="25" xfId="3" applyNumberFormat="1" applyFont="1" applyBorder="1" applyAlignment="1">
      <alignment horizontal="center"/>
    </xf>
    <xf numFmtId="9" fontId="3" fillId="0" borderId="0" xfId="3" applyNumberFormat="1" applyFont="1" applyAlignment="1">
      <alignment horizontal="center"/>
    </xf>
    <xf numFmtId="0" fontId="5" fillId="0" borderId="25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/>
    </xf>
    <xf numFmtId="9" fontId="3" fillId="0" borderId="5" xfId="3" applyNumberFormat="1" applyFont="1" applyBorder="1" applyAlignment="1">
      <alignment horizontal="center" wrapText="1"/>
    </xf>
    <xf numFmtId="10" fontId="5" fillId="0" borderId="6" xfId="0" applyNumberFormat="1" applyFont="1" applyBorder="1" applyAlignment="1">
      <alignment horizontal="center"/>
    </xf>
    <xf numFmtId="9" fontId="3" fillId="0" borderId="5" xfId="3" applyNumberFormat="1" applyFont="1" applyBorder="1" applyAlignment="1">
      <alignment horizontal="center"/>
    </xf>
    <xf numFmtId="9" fontId="3" fillId="0" borderId="27" xfId="3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left"/>
    </xf>
    <xf numFmtId="9" fontId="5" fillId="0" borderId="0" xfId="3" applyNumberFormat="1" applyFont="1" applyAlignment="1">
      <alignment horizontal="center"/>
    </xf>
    <xf numFmtId="0" fontId="7" fillId="0" borderId="0" xfId="3" applyFont="1"/>
    <xf numFmtId="3" fontId="8" fillId="0" borderId="0" xfId="0" applyNumberFormat="1" applyFont="1"/>
    <xf numFmtId="0" fontId="3" fillId="0" borderId="0" xfId="3" applyFont="1" applyAlignment="1">
      <alignment horizontal="left" wrapText="1"/>
    </xf>
    <xf numFmtId="9" fontId="5" fillId="0" borderId="0" xfId="3" applyNumberFormat="1" applyFont="1" applyAlignment="1">
      <alignment horizontal="center" wrapText="1"/>
    </xf>
    <xf numFmtId="0" fontId="5" fillId="0" borderId="0" xfId="3" applyFont="1" applyAlignment="1">
      <alignment horizontal="left"/>
    </xf>
    <xf numFmtId="0" fontId="3" fillId="3" borderId="28" xfId="3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0" fontId="5" fillId="0" borderId="17" xfId="0" applyNumberFormat="1" applyFont="1" applyBorder="1" applyAlignment="1">
      <alignment horizontal="right"/>
    </xf>
    <xf numFmtId="10" fontId="5" fillId="0" borderId="16" xfId="2" applyNumberFormat="1" applyFont="1" applyBorder="1" applyAlignment="1">
      <alignment horizontal="right"/>
    </xf>
    <xf numFmtId="10" fontId="5" fillId="0" borderId="16" xfId="0" applyNumberFormat="1" applyFont="1" applyBorder="1" applyAlignment="1">
      <alignment horizontal="right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3" xr:uid="{D32A35F9-FAD2-4BE1-9249-9412D26FF8A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F859-7DB6-4561-B6AA-2FFDD69CF214}">
  <dimension ref="A1:J36"/>
  <sheetViews>
    <sheetView tabSelected="1" zoomScale="106" zoomScaleNormal="106" workbookViewId="0">
      <selection activeCell="A9" sqref="A9"/>
    </sheetView>
  </sheetViews>
  <sheetFormatPr defaultRowHeight="15" x14ac:dyDescent="0.25"/>
  <cols>
    <col min="1" max="1" width="28.28515625" customWidth="1"/>
    <col min="2" max="2" width="20" customWidth="1"/>
    <col min="3" max="3" width="14.85546875" bestFit="1" customWidth="1"/>
    <col min="4" max="4" width="11.42578125" bestFit="1" customWidth="1"/>
    <col min="5" max="5" width="14.85546875" bestFit="1" customWidth="1"/>
    <col min="6" max="6" width="10.28515625" bestFit="1" customWidth="1"/>
    <col min="7" max="7" width="14.85546875" bestFit="1" customWidth="1"/>
    <col min="9" max="9" width="14.85546875" bestFit="1" customWidth="1"/>
    <col min="10" max="10" width="14.5703125" bestFit="1" customWidth="1"/>
    <col min="11" max="11" width="14.7109375" bestFit="1" customWidth="1"/>
  </cols>
  <sheetData>
    <row r="1" spans="1:10" ht="20.25" customHeight="1" x14ac:dyDescent="0.3">
      <c r="A1" s="77" t="s">
        <v>0</v>
      </c>
      <c r="B1" s="77"/>
      <c r="C1" s="77"/>
      <c r="D1" s="2"/>
      <c r="E1" s="1"/>
      <c r="F1" s="2"/>
      <c r="G1" s="1"/>
      <c r="H1" s="1"/>
      <c r="I1" s="1"/>
      <c r="J1" s="1"/>
    </row>
    <row r="2" spans="1:10" ht="15.75" x14ac:dyDescent="0.25">
      <c r="A2" s="3" t="s">
        <v>1</v>
      </c>
      <c r="B2" s="1"/>
      <c r="C2" s="1"/>
      <c r="D2" s="2"/>
      <c r="E2" s="1"/>
      <c r="F2" s="2"/>
      <c r="G2" s="1"/>
      <c r="H2" s="1"/>
      <c r="I2" s="1"/>
      <c r="J2" s="1"/>
    </row>
    <row r="3" spans="1:10" x14ac:dyDescent="0.25">
      <c r="A3" s="78" t="s">
        <v>2</v>
      </c>
      <c r="B3" s="78"/>
      <c r="C3" s="1"/>
      <c r="D3" s="2"/>
      <c r="E3" s="1"/>
      <c r="F3" s="2"/>
      <c r="G3" s="1"/>
      <c r="H3" s="1"/>
      <c r="I3" s="1"/>
      <c r="J3" s="1"/>
    </row>
    <row r="4" spans="1:10" x14ac:dyDescent="0.25">
      <c r="A4" s="1" t="s">
        <v>3</v>
      </c>
      <c r="B4" s="1" t="s">
        <v>4</v>
      </c>
      <c r="C4" s="1"/>
      <c r="D4" s="2"/>
      <c r="E4" s="1"/>
      <c r="F4" s="2"/>
      <c r="G4" s="1"/>
      <c r="H4" s="1"/>
      <c r="I4" s="1"/>
      <c r="J4" s="1"/>
    </row>
    <row r="5" spans="1:10" ht="15.75" thickBot="1" x14ac:dyDescent="0.3">
      <c r="A5" s="1"/>
      <c r="B5" s="1"/>
      <c r="C5" s="4"/>
      <c r="D5" s="5"/>
      <c r="E5" s="4"/>
      <c r="F5" s="5"/>
      <c r="G5" s="4"/>
      <c r="H5" s="4"/>
      <c r="I5" s="4"/>
      <c r="J5" s="4"/>
    </row>
    <row r="6" spans="1:10" x14ac:dyDescent="0.25">
      <c r="A6" s="79" t="s">
        <v>5</v>
      </c>
      <c r="B6" s="79" t="s">
        <v>6</v>
      </c>
      <c r="C6" s="81" t="s">
        <v>7</v>
      </c>
      <c r="D6" s="82"/>
      <c r="E6" s="68" t="s">
        <v>8</v>
      </c>
      <c r="F6" s="69"/>
      <c r="G6" s="68" t="s">
        <v>9</v>
      </c>
      <c r="H6" s="69"/>
      <c r="I6" s="72" t="s">
        <v>10</v>
      </c>
      <c r="J6" s="73"/>
    </row>
    <row r="7" spans="1:10" ht="21.75" customHeight="1" thickBot="1" x14ac:dyDescent="0.3">
      <c r="A7" s="80"/>
      <c r="B7" s="80"/>
      <c r="C7" s="83"/>
      <c r="D7" s="84"/>
      <c r="E7" s="70"/>
      <c r="F7" s="71"/>
      <c r="G7" s="70"/>
      <c r="H7" s="71"/>
      <c r="I7" s="74"/>
      <c r="J7" s="75"/>
    </row>
    <row r="8" spans="1:10" ht="15.75" thickBot="1" x14ac:dyDescent="0.3">
      <c r="A8" s="6" t="s">
        <v>11</v>
      </c>
      <c r="B8" s="7" t="s">
        <v>12</v>
      </c>
      <c r="C8" s="7" t="s">
        <v>12</v>
      </c>
      <c r="D8" s="6" t="s">
        <v>13</v>
      </c>
      <c r="E8" s="7" t="s">
        <v>12</v>
      </c>
      <c r="F8" s="6" t="s">
        <v>13</v>
      </c>
      <c r="G8" s="6" t="s">
        <v>12</v>
      </c>
      <c r="H8" s="6" t="s">
        <v>13</v>
      </c>
      <c r="I8" s="7" t="s">
        <v>14</v>
      </c>
      <c r="J8" s="8" t="s">
        <v>13</v>
      </c>
    </row>
    <row r="9" spans="1:10" x14ac:dyDescent="0.25">
      <c r="A9" s="27" t="s">
        <v>15</v>
      </c>
      <c r="B9" s="28">
        <v>63189270.090000004</v>
      </c>
      <c r="C9" s="9"/>
      <c r="D9" s="9"/>
      <c r="E9" s="9"/>
      <c r="F9" s="9"/>
      <c r="G9" s="9"/>
      <c r="H9" s="9"/>
      <c r="I9" s="9"/>
      <c r="J9" s="10"/>
    </row>
    <row r="10" spans="1:10" x14ac:dyDescent="0.25">
      <c r="A10" s="11" t="s">
        <v>16</v>
      </c>
      <c r="B10" s="12"/>
      <c r="C10" s="13">
        <v>4747500.7699999996</v>
      </c>
      <c r="D10" s="14">
        <f>C10/B9</f>
        <v>7.513143866416197E-2</v>
      </c>
      <c r="E10" s="13">
        <v>11250073.710000001</v>
      </c>
      <c r="F10" s="16">
        <f>E10/B9</f>
        <v>0.17803772213188418</v>
      </c>
      <c r="G10" s="13">
        <v>46356.15</v>
      </c>
      <c r="H10" s="14">
        <f>G10/B9</f>
        <v>7.336079358722657E-4</v>
      </c>
      <c r="I10" s="15">
        <f>C10+E10+G10</f>
        <v>16043930.630000001</v>
      </c>
      <c r="J10" s="16">
        <f>I10/B9</f>
        <v>0.25390276873191842</v>
      </c>
    </row>
    <row r="11" spans="1:10" x14ac:dyDescent="0.25">
      <c r="A11" s="11" t="s">
        <v>17</v>
      </c>
      <c r="B11" s="12"/>
      <c r="C11" s="13"/>
      <c r="D11" s="14">
        <f>C11/B9</f>
        <v>0</v>
      </c>
      <c r="E11" s="13"/>
      <c r="F11" s="16">
        <f>E11/B9</f>
        <v>0</v>
      </c>
      <c r="G11" s="13"/>
      <c r="H11" s="14">
        <f>G11/B9</f>
        <v>0</v>
      </c>
      <c r="I11" s="15">
        <f>C11+E11+G11</f>
        <v>0</v>
      </c>
      <c r="J11" s="16">
        <f>I11/B9</f>
        <v>0</v>
      </c>
    </row>
    <row r="12" spans="1:10" x14ac:dyDescent="0.25">
      <c r="A12" s="17" t="s">
        <v>18</v>
      </c>
      <c r="B12" s="18"/>
      <c r="C12" s="19">
        <f>SUM(C10:C11)</f>
        <v>4747500.7699999996</v>
      </c>
      <c r="D12" s="20">
        <f>C12/B9</f>
        <v>7.513143866416197E-2</v>
      </c>
      <c r="E12" s="21">
        <f>SUM(E10:E11)</f>
        <v>11250073.710000001</v>
      </c>
      <c r="F12" s="22">
        <f>E12/B9</f>
        <v>0.17803772213188418</v>
      </c>
      <c r="G12" s="19">
        <f>SUM(G10:G11)</f>
        <v>46356.15</v>
      </c>
      <c r="H12" s="20">
        <f>G12/B9</f>
        <v>7.336079358722657E-4</v>
      </c>
      <c r="I12" s="21">
        <f>C12+E12+G12</f>
        <v>16043930.630000001</v>
      </c>
      <c r="J12" s="22">
        <f>I12/B9</f>
        <v>0.25390276873191842</v>
      </c>
    </row>
    <row r="13" spans="1:10" x14ac:dyDescent="0.25">
      <c r="A13" s="23"/>
      <c r="B13" s="24"/>
      <c r="C13" s="24"/>
      <c r="D13" s="25"/>
      <c r="E13" s="24"/>
      <c r="F13" s="25"/>
      <c r="G13" s="24"/>
      <c r="H13" s="25"/>
      <c r="I13" s="24"/>
      <c r="J13" s="26"/>
    </row>
    <row r="14" spans="1:10" x14ac:dyDescent="0.25">
      <c r="A14" s="27" t="s">
        <v>19</v>
      </c>
      <c r="B14" s="28">
        <v>145501213.59999999</v>
      </c>
      <c r="C14" s="28"/>
      <c r="D14" s="29"/>
      <c r="E14" s="28"/>
      <c r="F14" s="29"/>
      <c r="G14" s="28"/>
      <c r="H14" s="29"/>
      <c r="I14" s="28"/>
      <c r="J14" s="30"/>
    </row>
    <row r="15" spans="1:10" x14ac:dyDescent="0.25">
      <c r="A15" s="11" t="s">
        <v>16</v>
      </c>
      <c r="B15" s="12"/>
      <c r="C15" s="13">
        <v>2330911.9900000002</v>
      </c>
      <c r="D15" s="14">
        <f>C15/B14</f>
        <v>1.6019880056862976E-2</v>
      </c>
      <c r="E15" s="13">
        <v>5497255.3600000003</v>
      </c>
      <c r="F15" s="16">
        <f>E15/B14</f>
        <v>3.778150864852993E-2</v>
      </c>
      <c r="G15" s="13">
        <v>1090201.32</v>
      </c>
      <c r="H15" s="14">
        <f>G15/B14</f>
        <v>7.4927300812561749E-3</v>
      </c>
      <c r="I15" s="15">
        <f>C15+E15+G15</f>
        <v>8918368.6699999999</v>
      </c>
      <c r="J15" s="16">
        <f>I15/B14</f>
        <v>6.1294118786649081E-2</v>
      </c>
    </row>
    <row r="16" spans="1:10" x14ac:dyDescent="0.25">
      <c r="A16" s="11" t="s">
        <v>20</v>
      </c>
      <c r="B16" s="12"/>
      <c r="C16" s="13">
        <v>2406196.06</v>
      </c>
      <c r="D16" s="14">
        <f>C16/B14</f>
        <v>1.6537292029844622E-2</v>
      </c>
      <c r="E16" s="13">
        <v>3344512.91</v>
      </c>
      <c r="F16" s="16">
        <f>E16/B14</f>
        <v>2.2986151299015697E-2</v>
      </c>
      <c r="G16" s="13">
        <v>7903429.1500000004</v>
      </c>
      <c r="H16" s="14">
        <f>G16/B14</f>
        <v>5.4318647621231946E-2</v>
      </c>
      <c r="I16" s="15">
        <f>C16+E16+G16</f>
        <v>13654138.120000001</v>
      </c>
      <c r="J16" s="16">
        <f>I16/B14</f>
        <v>9.3842090950092272E-2</v>
      </c>
    </row>
    <row r="17" spans="1:10" x14ac:dyDescent="0.25">
      <c r="A17" s="17" t="s">
        <v>18</v>
      </c>
      <c r="B17" s="18"/>
      <c r="C17" s="19">
        <f>SUM(C15:C16)</f>
        <v>4737108.0500000007</v>
      </c>
      <c r="D17" s="20">
        <f>C17/B14</f>
        <v>3.2557172086707602E-2</v>
      </c>
      <c r="E17" s="21">
        <f>SUM(E15:E16)</f>
        <v>8841768.2699999996</v>
      </c>
      <c r="F17" s="22">
        <f>E17/B14</f>
        <v>6.076765994754562E-2</v>
      </c>
      <c r="G17" s="19">
        <f>SUM(G15:G16)</f>
        <v>8993630.4700000007</v>
      </c>
      <c r="H17" s="20">
        <f>G17/B14</f>
        <v>6.1811377702488117E-2</v>
      </c>
      <c r="I17" s="21">
        <f>C17+E17+G17</f>
        <v>22572506.789999999</v>
      </c>
      <c r="J17" s="22">
        <f>I17/B14</f>
        <v>0.15513620973674133</v>
      </c>
    </row>
    <row r="18" spans="1:10" x14ac:dyDescent="0.25">
      <c r="A18" s="23"/>
      <c r="B18" s="24"/>
      <c r="C18" s="24"/>
      <c r="D18" s="25"/>
      <c r="E18" s="24"/>
      <c r="F18" s="25"/>
      <c r="G18" s="24"/>
      <c r="H18" s="25"/>
      <c r="I18" s="24"/>
      <c r="J18" s="26"/>
    </row>
    <row r="19" spans="1:10" x14ac:dyDescent="0.25">
      <c r="A19" s="27" t="s">
        <v>21</v>
      </c>
      <c r="B19" s="28">
        <v>134562891.72999999</v>
      </c>
      <c r="C19" s="28"/>
      <c r="D19" s="29"/>
      <c r="E19" s="28"/>
      <c r="F19" s="29"/>
      <c r="G19" s="28"/>
      <c r="H19" s="29"/>
      <c r="I19" s="28"/>
      <c r="J19" s="30"/>
    </row>
    <row r="20" spans="1:10" x14ac:dyDescent="0.25">
      <c r="A20" s="11" t="s">
        <v>16</v>
      </c>
      <c r="B20" s="12"/>
      <c r="C20" s="13">
        <v>1037268.7</v>
      </c>
      <c r="D20" s="14">
        <f>C20/B19</f>
        <v>7.7084305090684008E-3</v>
      </c>
      <c r="E20" s="13">
        <v>3119324.26</v>
      </c>
      <c r="F20" s="16">
        <f>E20/B19</f>
        <v>2.3181162502504137E-2</v>
      </c>
      <c r="G20" s="13">
        <v>2170977.86</v>
      </c>
      <c r="H20" s="14">
        <f>G20/B19</f>
        <v>1.6133555336757029E-2</v>
      </c>
      <c r="I20" s="15">
        <f>C20+E20+G20</f>
        <v>6327570.8200000003</v>
      </c>
      <c r="J20" s="16">
        <f>I20/B19</f>
        <v>4.7023148348329574E-2</v>
      </c>
    </row>
    <row r="21" spans="1:10" x14ac:dyDescent="0.25">
      <c r="A21" s="11" t="s">
        <v>22</v>
      </c>
      <c r="B21" s="12"/>
      <c r="C21" s="13">
        <v>763198.74</v>
      </c>
      <c r="D21" s="14">
        <f>C21/B19</f>
        <v>5.6716880128539135E-3</v>
      </c>
      <c r="E21" s="13"/>
      <c r="F21" s="16">
        <f>E21/B19</f>
        <v>0</v>
      </c>
      <c r="G21" s="13"/>
      <c r="H21" s="14">
        <f>G21/B19</f>
        <v>0</v>
      </c>
      <c r="I21" s="15">
        <f>C21+E21+G21</f>
        <v>763198.74</v>
      </c>
      <c r="J21" s="16">
        <f>I21/B19</f>
        <v>5.6716880128539135E-3</v>
      </c>
    </row>
    <row r="22" spans="1:10" x14ac:dyDescent="0.25">
      <c r="A22" s="17" t="s">
        <v>18</v>
      </c>
      <c r="B22" s="18"/>
      <c r="C22" s="19">
        <f>SUM(C20:C21)</f>
        <v>1800467.44</v>
      </c>
      <c r="D22" s="20">
        <f>C22/B19</f>
        <v>1.3380118521922314E-2</v>
      </c>
      <c r="E22" s="21">
        <f>SUM(E20:E21)</f>
        <v>3119324.26</v>
      </c>
      <c r="F22" s="22">
        <f>E22/B19</f>
        <v>2.3181162502504137E-2</v>
      </c>
      <c r="G22" s="19">
        <f>SUM(G20:G21)</f>
        <v>2170977.86</v>
      </c>
      <c r="H22" s="20">
        <f>G22/B19</f>
        <v>1.6133555336757029E-2</v>
      </c>
      <c r="I22" s="21">
        <f>C22+E22+G22</f>
        <v>7090769.5599999987</v>
      </c>
      <c r="J22" s="22">
        <f>I22/B19</f>
        <v>5.2694836361183474E-2</v>
      </c>
    </row>
    <row r="23" spans="1:10" x14ac:dyDescent="0.25">
      <c r="A23" s="23"/>
      <c r="B23" s="24"/>
      <c r="C23" s="24"/>
      <c r="D23" s="25"/>
      <c r="E23" s="24"/>
      <c r="F23" s="25"/>
      <c r="G23" s="24"/>
      <c r="H23" s="25"/>
      <c r="I23" s="24"/>
      <c r="J23" s="26"/>
    </row>
    <row r="24" spans="1:10" x14ac:dyDescent="0.25">
      <c r="A24" s="27" t="s">
        <v>23</v>
      </c>
      <c r="B24" s="28">
        <f>B9+B14+B19</f>
        <v>343253375.41999996</v>
      </c>
      <c r="C24" s="28"/>
      <c r="D24" s="29"/>
      <c r="E24" s="28"/>
      <c r="F24" s="29"/>
      <c r="G24" s="28"/>
      <c r="H24" s="29"/>
      <c r="I24" s="28"/>
      <c r="J24" s="30"/>
    </row>
    <row r="25" spans="1:10" x14ac:dyDescent="0.25">
      <c r="A25" s="11" t="s">
        <v>24</v>
      </c>
      <c r="B25" s="12"/>
      <c r="C25" s="13">
        <f>C10+C15+C20</f>
        <v>8115681.46</v>
      </c>
      <c r="D25" s="14">
        <f>C25/B24</f>
        <v>2.3643413411651867E-2</v>
      </c>
      <c r="E25" s="15">
        <f>E10+E15+E20</f>
        <v>19866653.329999998</v>
      </c>
      <c r="F25" s="16">
        <f>E25/B24</f>
        <v>5.7877517754024832E-2</v>
      </c>
      <c r="G25" s="13">
        <f>G10+G15+G20</f>
        <v>3307535.33</v>
      </c>
      <c r="H25" s="14">
        <f>G25/B24</f>
        <v>9.6358421121218313E-3</v>
      </c>
      <c r="I25" s="15">
        <f>C25+E25+G25</f>
        <v>31289870.119999997</v>
      </c>
      <c r="J25" s="16">
        <f>I25/B24</f>
        <v>9.1156773277798531E-2</v>
      </c>
    </row>
    <row r="26" spans="1:10" x14ac:dyDescent="0.25">
      <c r="A26" s="11" t="s">
        <v>25</v>
      </c>
      <c r="B26" s="12"/>
      <c r="C26" s="13">
        <f>C11+C16+C21</f>
        <v>3169394.8</v>
      </c>
      <c r="D26" s="14">
        <f>C26/B24</f>
        <v>9.2333973296605549E-3</v>
      </c>
      <c r="E26" s="15">
        <f>E11+E16+E21</f>
        <v>3344512.91</v>
      </c>
      <c r="F26" s="16">
        <f>E26/B24</f>
        <v>9.7435688896218477E-3</v>
      </c>
      <c r="G26" s="13">
        <f>G11+G16+G21</f>
        <v>7903429.1500000004</v>
      </c>
      <c r="H26" s="14">
        <f>G26/B24</f>
        <v>2.3025058793171304E-2</v>
      </c>
      <c r="I26" s="15">
        <f>C26+E26+G26</f>
        <v>14417336.859999999</v>
      </c>
      <c r="J26" s="16">
        <f>I26/B24</f>
        <v>4.2002025012453703E-2</v>
      </c>
    </row>
    <row r="27" spans="1:10" ht="15.75" thickBot="1" x14ac:dyDescent="0.3">
      <c r="A27" s="17" t="s">
        <v>26</v>
      </c>
      <c r="B27" s="18"/>
      <c r="C27" s="19">
        <f>SUM(C25:C26)</f>
        <v>11285076.26</v>
      </c>
      <c r="D27" s="66">
        <f>C27/B24</f>
        <v>3.2876810741312421E-2</v>
      </c>
      <c r="E27" s="21">
        <f>SUM(E25:E26)</f>
        <v>23211166.239999998</v>
      </c>
      <c r="F27" s="65">
        <f>E27/B24</f>
        <v>6.7621086643646675E-2</v>
      </c>
      <c r="G27" s="19">
        <f>SUM(G25:G26)</f>
        <v>11210964.48</v>
      </c>
      <c r="H27" s="67">
        <f>G27/B24</f>
        <v>3.2660900905293132E-2</v>
      </c>
      <c r="I27" s="31">
        <f>C27+E27+G27</f>
        <v>45707206.980000004</v>
      </c>
      <c r="J27" s="32">
        <f>I27/B24</f>
        <v>0.13315879829025226</v>
      </c>
    </row>
    <row r="28" spans="1:10" ht="15.75" thickBot="1" x14ac:dyDescent="0.3">
      <c r="B28" s="33" t="s">
        <v>27</v>
      </c>
      <c r="C28" s="34" t="s">
        <v>28</v>
      </c>
      <c r="D28" s="34" t="s">
        <v>29</v>
      </c>
      <c r="E28" s="35" t="s">
        <v>30</v>
      </c>
      <c r="F28" s="36" t="s">
        <v>29</v>
      </c>
      <c r="G28" s="34" t="s">
        <v>31</v>
      </c>
      <c r="H28" s="36" t="s">
        <v>29</v>
      </c>
      <c r="I28" s="61" t="s">
        <v>38</v>
      </c>
      <c r="J28" s="36" t="s">
        <v>39</v>
      </c>
    </row>
    <row r="29" spans="1:10" x14ac:dyDescent="0.25">
      <c r="B29" s="38" t="s">
        <v>33</v>
      </c>
      <c r="C29" s="39">
        <v>0.08</v>
      </c>
      <c r="D29" s="40">
        <f>D12</f>
        <v>7.513143866416197E-2</v>
      </c>
      <c r="E29" s="39">
        <v>0.13</v>
      </c>
      <c r="F29" s="40">
        <f>F12</f>
        <v>0.17803772213188418</v>
      </c>
      <c r="G29" s="41">
        <v>0.03</v>
      </c>
      <c r="H29" s="40">
        <f>H12</f>
        <v>7.336079358722657E-4</v>
      </c>
      <c r="I29" s="38" t="s">
        <v>40</v>
      </c>
      <c r="J29" s="62">
        <v>53</v>
      </c>
    </row>
    <row r="30" spans="1:10" x14ac:dyDescent="0.25">
      <c r="B30" s="42" t="s">
        <v>32</v>
      </c>
      <c r="C30" s="43">
        <v>7.0000000000000007E-2</v>
      </c>
      <c r="D30" s="44">
        <f>D17</f>
        <v>3.2557172086707602E-2</v>
      </c>
      <c r="E30" s="45">
        <v>0.05</v>
      </c>
      <c r="F30" s="44">
        <f>F17</f>
        <v>6.076765994754562E-2</v>
      </c>
      <c r="G30" s="46">
        <v>0.03</v>
      </c>
      <c r="H30" s="44">
        <f>H17</f>
        <v>6.1811377702488117E-2</v>
      </c>
      <c r="I30" s="42" t="s">
        <v>41</v>
      </c>
      <c r="J30" s="63">
        <v>106</v>
      </c>
    </row>
    <row r="31" spans="1:10" x14ac:dyDescent="0.25">
      <c r="B31" s="47" t="s">
        <v>44</v>
      </c>
      <c r="C31" s="43">
        <v>0.08</v>
      </c>
      <c r="D31" s="44">
        <f>D22</f>
        <v>1.3380118521922314E-2</v>
      </c>
      <c r="E31" s="45">
        <v>0.11</v>
      </c>
      <c r="F31" s="44">
        <f>F22</f>
        <v>2.3181162502504137E-2</v>
      </c>
      <c r="G31" s="46">
        <v>0.03</v>
      </c>
      <c r="H31" s="44">
        <f>H22</f>
        <v>1.6133555336757029E-2</v>
      </c>
      <c r="I31" s="47" t="s">
        <v>42</v>
      </c>
      <c r="J31" s="63">
        <v>18</v>
      </c>
    </row>
    <row r="32" spans="1:10" ht="15.75" thickBot="1" x14ac:dyDescent="0.3">
      <c r="B32" s="48" t="s">
        <v>34</v>
      </c>
      <c r="C32" s="49">
        <v>0.08</v>
      </c>
      <c r="D32" s="50">
        <f>D27</f>
        <v>3.2876810741312421E-2</v>
      </c>
      <c r="E32" s="51">
        <v>0.1</v>
      </c>
      <c r="F32" s="50">
        <f>F27</f>
        <v>6.7621086643646675E-2</v>
      </c>
      <c r="G32" s="52">
        <v>0.03</v>
      </c>
      <c r="H32" s="50">
        <f>H27</f>
        <v>3.2660900905293132E-2</v>
      </c>
      <c r="I32" s="48" t="s">
        <v>43</v>
      </c>
      <c r="J32" s="64">
        <v>177</v>
      </c>
    </row>
    <row r="33" spans="1:10" ht="15.75" x14ac:dyDescent="0.25">
      <c r="A33" s="4"/>
      <c r="B33" s="53"/>
      <c r="C33" s="54"/>
      <c r="D33" s="55"/>
      <c r="E33" s="55"/>
      <c r="F33" s="55"/>
      <c r="G33" s="56"/>
      <c r="H33" s="57"/>
      <c r="I33" s="37"/>
      <c r="J33" s="4"/>
    </row>
    <row r="34" spans="1:10" x14ac:dyDescent="0.25">
      <c r="A34" s="1" t="s">
        <v>35</v>
      </c>
      <c r="B34" s="37"/>
      <c r="C34" s="58"/>
      <c r="D34" s="59"/>
      <c r="E34" s="60"/>
      <c r="F34" s="59"/>
      <c r="G34" s="55"/>
      <c r="H34" s="55"/>
      <c r="I34" s="37"/>
      <c r="J34" s="4"/>
    </row>
    <row r="35" spans="1:10" x14ac:dyDescent="0.25">
      <c r="A35" s="76" t="s">
        <v>36</v>
      </c>
      <c r="B35" s="76"/>
      <c r="C35" s="76"/>
      <c r="D35" s="76"/>
      <c r="E35" s="76"/>
      <c r="F35" s="76"/>
      <c r="G35" s="76"/>
      <c r="H35" s="59"/>
      <c r="I35" s="4"/>
      <c r="J35" s="4"/>
    </row>
    <row r="36" spans="1:10" x14ac:dyDescent="0.25">
      <c r="A36" s="76" t="s">
        <v>37</v>
      </c>
      <c r="B36" s="76"/>
      <c r="C36" s="76"/>
      <c r="D36" s="76"/>
      <c r="E36" s="76"/>
      <c r="F36" s="76"/>
      <c r="G36" s="76"/>
      <c r="H36" s="59"/>
      <c r="I36" s="4"/>
      <c r="J36" s="4"/>
    </row>
  </sheetData>
  <mergeCells count="10">
    <mergeCell ref="G6:H7"/>
    <mergeCell ref="I6:J7"/>
    <mergeCell ref="A35:G35"/>
    <mergeCell ref="A36:G36"/>
    <mergeCell ref="A1:C1"/>
    <mergeCell ref="A3:B3"/>
    <mergeCell ref="A6:A7"/>
    <mergeCell ref="B6:B7"/>
    <mergeCell ref="C6:D7"/>
    <mergeCell ref="E6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99407193990448FE1D6875FC3D673" ma:contentTypeVersion="8" ma:contentTypeDescription="Create a new document." ma:contentTypeScope="" ma:versionID="be798132f37965cb447a7566f14e2b8a">
  <xsd:schema xmlns:xsd="http://www.w3.org/2001/XMLSchema" xmlns:xs="http://www.w3.org/2001/XMLSchema" xmlns:p="http://schemas.microsoft.com/office/2006/metadata/properties" xmlns:ns2="241dfbf2-474d-4c1d-bbb6-977d093c25f6" xmlns:ns3="969cec15-12dd-45a9-9add-312e59fd143b" targetNamespace="http://schemas.microsoft.com/office/2006/metadata/properties" ma:root="true" ma:fieldsID="a6299b04205e1f6e034ac3cfc582a42f" ns2:_="" ns3:_="">
    <xsd:import namespace="241dfbf2-474d-4c1d-bbb6-977d093c25f6"/>
    <xsd:import namespace="969cec15-12dd-45a9-9add-312e59fd1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dfbf2-474d-4c1d-bbb6-977d093c2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ec15-12dd-45a9-9add-312e59fd1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9628DB-06CB-4D25-8D78-370F34330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dfbf2-474d-4c1d-bbb6-977d093c25f6"/>
    <ds:schemaRef ds:uri="969cec15-12dd-45a9-9add-312e59fd1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731C6A-8584-435A-82C9-DCAE50582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4F8888-1F17-4EA5-B2A1-D25DD8C4FFEA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241dfbf2-474d-4c1d-bbb6-977d093c25f6"/>
    <ds:schemaRef ds:uri="http://purl.org/dc/terms/"/>
    <ds:schemaRef ds:uri="969cec15-12dd-45a9-9add-312e59fd143b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Indiana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Coats, Amanda Gail</dc:creator>
  <cp:keywords/>
  <dc:description/>
  <cp:lastModifiedBy>Haupert, Alan A</cp:lastModifiedBy>
  <cp:revision/>
  <dcterms:created xsi:type="dcterms:W3CDTF">2023-11-01T14:08:39Z</dcterms:created>
  <dcterms:modified xsi:type="dcterms:W3CDTF">2024-08-28T20:12:50Z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0x010100E9899407193990448FE1D6875FC3D673</vt:lpwstr>
  </property>
</Properties>
</file>